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/>
  <mc:AlternateContent xmlns:mc="http://schemas.openxmlformats.org/markup-compatibility/2006">
    <mc:Choice Requires="x15">
      <x15ac:absPath xmlns:x15ac="http://schemas.microsoft.com/office/spreadsheetml/2010/11/ac" url="/Users/BillWalker/WFT/2025-2006 Income Statements and Balance Sheets/April 2025/"/>
    </mc:Choice>
  </mc:AlternateContent>
  <xr:revisionPtr revIDLastSave="0" documentId="13_ncr:1_{4DBB2032-3A79-D649-81B1-0135B2848573}" xr6:coauthVersionLast="47" xr6:coauthVersionMax="47" xr10:uidLastSave="{00000000-0000-0000-0000-000000000000}"/>
  <bookViews>
    <workbookView xWindow="11920" yWindow="760" windowWidth="35580" windowHeight="200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" i="1" l="1"/>
  <c r="H13" i="2" l="1"/>
  <c r="H30" i="2" s="1"/>
  <c r="G13" i="2"/>
  <c r="H11" i="1"/>
  <c r="D41" i="2"/>
  <c r="H26" i="1"/>
  <c r="H13" i="1"/>
  <c r="E13" i="2" l="1"/>
  <c r="D13" i="2"/>
  <c r="E41" i="2"/>
  <c r="E28" i="2"/>
  <c r="H15" i="1"/>
  <c r="G30" i="2"/>
  <c r="L21" i="1"/>
  <c r="K21" i="1"/>
  <c r="E30" i="2" l="1"/>
  <c r="K26" i="1"/>
  <c r="K23" i="1"/>
  <c r="D28" i="2"/>
  <c r="D30" i="2" s="1"/>
  <c r="I21" i="1" l="1"/>
  <c r="H21" i="1" l="1"/>
  <c r="H2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Dad</author>
  </authors>
  <commentList>
    <comment ref="D21" authorId="0" shapeId="0" xr:uid="{62156ECA-10EB-514E-A100-F1D9054C6FCA}">
      <text>
        <r>
          <rPr>
            <b/>
            <sz val="10"/>
            <color rgb="FF000000"/>
            <rFont val="Tahoma"/>
            <family val="2"/>
          </rPr>
          <t>Dad: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34"/>
          </rPr>
          <t>Withdrawl of 102515, 102500 accounted for.  Missing $15.  Called ZCM for clarific</t>
        </r>
        <r>
          <rPr>
            <sz val="10"/>
            <color rgb="FF000000"/>
            <rFont val="Tahoma"/>
            <family val="34"/>
          </rPr>
          <t xml:space="preserve">
</t>
        </r>
        <r>
          <rPr>
            <sz val="10"/>
            <color rgb="FF000000"/>
            <rFont val="Tahoma"/>
            <family val="34"/>
          </rPr>
          <t>ation</t>
        </r>
        <r>
          <rPr>
            <sz val="10"/>
            <color rgb="FF000000"/>
            <rFont val="Tahoma"/>
            <family val="34"/>
          </rPr>
          <t xml:space="preserve">
</t>
        </r>
      </text>
    </comment>
    <comment ref="G37" authorId="0" shapeId="0" xr:uid="{88E0F31E-9460-4B43-AC2D-9ECFBA9A8720}">
      <text>
        <r>
          <rPr>
            <b/>
            <sz val="10"/>
            <color rgb="FF000000"/>
            <rFont val="Tahoma"/>
            <family val="2"/>
          </rPr>
          <t>Dad: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Ruminski FH.
</t>
        </r>
      </text>
    </comment>
    <comment ref="H37" authorId="0" shapeId="0" xr:uid="{F297EA98-6D12-0F40-A7F5-2D5EB7151A7B}">
      <text>
        <r>
          <rPr>
            <b/>
            <sz val="10"/>
            <color rgb="FF000000"/>
            <rFont val="Tahoma"/>
            <family val="2"/>
          </rPr>
          <t>Dad: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Rapinski FH.
</t>
        </r>
      </text>
    </comment>
  </commentList>
</comments>
</file>

<file path=xl/sharedStrings.xml><?xml version="1.0" encoding="utf-8"?>
<sst xmlns="http://schemas.openxmlformats.org/spreadsheetml/2006/main" count="64" uniqueCount="56">
  <si>
    <t>WISCONSIN FUNERAL TRUST</t>
  </si>
  <si>
    <t>Schedule of Assets and Liabilities</t>
  </si>
  <si>
    <t>Assets</t>
  </si>
  <si>
    <t xml:space="preserve">Money Market Account - Fiduciary </t>
  </si>
  <si>
    <t>Receivable Due to Trust</t>
  </si>
  <si>
    <t>Fixed Income</t>
  </si>
  <si>
    <t>Common Stock</t>
  </si>
  <si>
    <t>Private Equities</t>
  </si>
  <si>
    <t>Liabilities</t>
  </si>
  <si>
    <t>Contracts in Trust</t>
  </si>
  <si>
    <t># of accounts</t>
  </si>
  <si>
    <t>Total Accounts</t>
  </si>
  <si>
    <t>Balance</t>
  </si>
  <si>
    <t>Deficiency</t>
  </si>
  <si>
    <t>Percentage Available To Pay Holders Of</t>
  </si>
  <si>
    <t>100% Balance Accounts  (Living Depositors)</t>
  </si>
  <si>
    <t>RECEIPTS AND ACCRUED INCOME</t>
  </si>
  <si>
    <t>Interest and dividends</t>
  </si>
  <si>
    <t>Increase (Decrease) in accrued income</t>
  </si>
  <si>
    <t xml:space="preserve">     Total Receipts and Accrued Income</t>
  </si>
  <si>
    <t>EXPENSE DISBURSMENTS</t>
  </si>
  <si>
    <t>Federal tax payments</t>
  </si>
  <si>
    <t>State tax payments</t>
  </si>
  <si>
    <t>Accounting fees</t>
  </si>
  <si>
    <t>Investment fees</t>
  </si>
  <si>
    <t>Trading and custodial fees</t>
  </si>
  <si>
    <t>Trustee and Board fees</t>
  </si>
  <si>
    <t>Legal fees</t>
  </si>
  <si>
    <t>Actuary fees</t>
  </si>
  <si>
    <t>Liability insurance</t>
  </si>
  <si>
    <t>Net receipts and accruals less expenses</t>
  </si>
  <si>
    <t xml:space="preserve">    Total Expense Disbursments</t>
  </si>
  <si>
    <t>Partial payments</t>
  </si>
  <si>
    <t>100% payments - out of state participants</t>
  </si>
  <si>
    <t>Retirement payments</t>
  </si>
  <si>
    <t>Partial withdrawals</t>
  </si>
  <si>
    <t xml:space="preserve">    Total payments on contracts</t>
  </si>
  <si>
    <t>INTEREST ADDED TO CONTRACT BALANCES</t>
  </si>
  <si>
    <t>Realized gains (losses)</t>
  </si>
  <si>
    <t>Unrealized gains (losses)</t>
  </si>
  <si>
    <t>Current Month</t>
  </si>
  <si>
    <t>Total  Balance Accounts</t>
  </si>
  <si>
    <t>Fiduciary fees</t>
  </si>
  <si>
    <t>Cash and Equv, Investment Advisor</t>
  </si>
  <si>
    <t>30% Balance Accounts</t>
  </si>
  <si>
    <t>PAYMENTS ON CONTRACTS</t>
  </si>
  <si>
    <t>Board meeting and telephone expense</t>
  </si>
  <si>
    <t>Retirements overpaid</t>
  </si>
  <si>
    <t>x</t>
  </si>
  <si>
    <t>April</t>
  </si>
  <si>
    <t xml:space="preserve">April </t>
  </si>
  <si>
    <t>Check</t>
  </si>
  <si>
    <t>One Month</t>
  </si>
  <si>
    <t>F2027 Year To Date</t>
  </si>
  <si>
    <t>F2026 Year To Date</t>
  </si>
  <si>
    <t>Return of Unclaimed Property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</si>
</sst>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10"/>
      <color rgb="FF000000"/>
      <name val="Tahoma"/>
      <family val="34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1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0" fontId="2" fillId="0" borderId="0" xfId="0" applyFont="1"/>
    <xf numFmtId="44" fontId="0" fillId="0" borderId="0" xfId="0" applyNumberFormat="1"/>
    <xf numFmtId="17" fontId="0" fillId="0" borderId="0" xfId="0" applyNumberFormat="1"/>
    <xf numFmtId="49" fontId="0" fillId="0" borderId="0" xfId="0" applyNumberFormat="1"/>
    <xf numFmtId="0" fontId="4" fillId="0" borderId="0" xfId="0" applyFont="1"/>
    <xf numFmtId="49" fontId="4" fillId="0" borderId="0" xfId="0" applyNumberFormat="1" applyFont="1"/>
    <xf numFmtId="17" fontId="4" fillId="0" borderId="0" xfId="0" applyNumberFormat="1" applyFont="1"/>
    <xf numFmtId="44" fontId="4" fillId="0" borderId="0" xfId="0" applyNumberFormat="1" applyFont="1"/>
    <xf numFmtId="44" fontId="5" fillId="0" borderId="0" xfId="0" applyNumberFormat="1" applyFont="1"/>
    <xf numFmtId="0" fontId="3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44" fontId="8" fillId="0" borderId="0" xfId="0" applyNumberFormat="1" applyFont="1"/>
    <xf numFmtId="164" fontId="8" fillId="0" borderId="0" xfId="0" applyNumberFormat="1" applyFont="1"/>
    <xf numFmtId="14" fontId="9" fillId="0" borderId="4" xfId="0" applyNumberFormat="1" applyFont="1" applyBorder="1" applyAlignment="1">
      <alignment horizontal="center"/>
    </xf>
    <xf numFmtId="0" fontId="10" fillId="0" borderId="0" xfId="0" applyFont="1"/>
    <xf numFmtId="44" fontId="8" fillId="0" borderId="1" xfId="0" applyNumberFormat="1" applyFont="1" applyBorder="1"/>
    <xf numFmtId="44" fontId="9" fillId="0" borderId="2" xfId="0" applyNumberFormat="1" applyFont="1" applyBorder="1"/>
    <xf numFmtId="44" fontId="9" fillId="0" borderId="0" xfId="0" applyNumberFormat="1" applyFont="1" applyAlignment="1">
      <alignment horizontal="center"/>
    </xf>
    <xf numFmtId="0" fontId="9" fillId="0" borderId="0" xfId="0" applyFont="1"/>
    <xf numFmtId="164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8" fillId="0" borderId="1" xfId="0" applyNumberFormat="1" applyFont="1" applyBorder="1"/>
    <xf numFmtId="44" fontId="8" fillId="0" borderId="5" xfId="0" applyNumberFormat="1" applyFont="1" applyBorder="1"/>
    <xf numFmtId="3" fontId="8" fillId="0" borderId="5" xfId="0" applyNumberFormat="1" applyFont="1" applyBorder="1"/>
    <xf numFmtId="44" fontId="8" fillId="0" borderId="3" xfId="0" applyNumberFormat="1" applyFont="1" applyBorder="1"/>
    <xf numFmtId="10" fontId="9" fillId="0" borderId="3" xfId="0" applyNumberFormat="1" applyFont="1" applyBorder="1"/>
    <xf numFmtId="44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4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4" fontId="8" fillId="0" borderId="1" xfId="0" applyNumberFormat="1" applyFont="1" applyBorder="1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8" fontId="8" fillId="0" borderId="0" xfId="0" applyNumberFormat="1" applyFont="1"/>
    <xf numFmtId="44" fontId="8" fillId="0" borderId="0" xfId="0" applyNumberFormat="1" applyFont="1" applyBorder="1" applyAlignment="1">
      <alignment horizontal="center"/>
    </xf>
    <xf numFmtId="44" fontId="15" fillId="0" borderId="0" xfId="1" applyFont="1" applyFill="1" applyBorder="1"/>
    <xf numFmtId="44" fontId="15" fillId="0" borderId="0" xfId="0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1"/>
  <sheetViews>
    <sheetView tabSelected="1" topLeftCell="A3" zoomScaleNormal="100" workbookViewId="0">
      <selection activeCell="K7" sqref="K7:K13"/>
    </sheetView>
  </sheetViews>
  <sheetFormatPr baseColWidth="10" defaultColWidth="8.83203125" defaultRowHeight="21" x14ac:dyDescent="0.25"/>
  <cols>
    <col min="1" max="1" width="4.5" style="14" customWidth="1"/>
    <col min="2" max="7" width="9.1640625" style="14"/>
    <col min="8" max="8" width="25.1640625" style="15" bestFit="1" customWidth="1"/>
    <col min="9" max="9" width="14.6640625" style="16" customWidth="1"/>
    <col min="10" max="10" width="7.1640625" style="14" customWidth="1"/>
    <col min="11" max="11" width="25.1640625" style="15" bestFit="1" customWidth="1"/>
    <col min="12" max="12" width="14.6640625" style="14" customWidth="1"/>
  </cols>
  <sheetData>
    <row r="1" spans="1:12" s="2" customFormat="1" x14ac:dyDescent="0.25">
      <c r="A1" s="14"/>
      <c r="B1" s="14" t="s">
        <v>0</v>
      </c>
      <c r="C1" s="14"/>
      <c r="D1" s="14"/>
      <c r="E1" s="14"/>
      <c r="F1" s="14"/>
      <c r="G1" s="14"/>
      <c r="H1" s="15"/>
      <c r="I1" s="16"/>
      <c r="J1" s="14"/>
      <c r="K1" s="15"/>
      <c r="L1" s="14"/>
    </row>
    <row r="2" spans="1:12" s="1" customFormat="1" ht="22" thickBot="1" x14ac:dyDescent="0.3">
      <c r="A2" s="14"/>
      <c r="B2" s="14" t="s">
        <v>1</v>
      </c>
      <c r="C2" s="14"/>
      <c r="D2" s="14"/>
      <c r="E2" s="14"/>
      <c r="F2" s="14"/>
      <c r="G2" s="14"/>
      <c r="H2" s="15"/>
      <c r="I2" s="16"/>
      <c r="J2" s="14"/>
      <c r="K2" s="15"/>
      <c r="L2" s="14"/>
    </row>
    <row r="3" spans="1:12" ht="22" thickBot="1" x14ac:dyDescent="0.3">
      <c r="H3" s="17">
        <v>46142</v>
      </c>
      <c r="K3" s="17">
        <v>45777</v>
      </c>
      <c r="L3" s="16"/>
    </row>
    <row r="4" spans="1:12" x14ac:dyDescent="0.25">
      <c r="L4" s="16"/>
    </row>
    <row r="5" spans="1:12" x14ac:dyDescent="0.25">
      <c r="D5" s="18" t="s">
        <v>2</v>
      </c>
      <c r="L5" s="16"/>
    </row>
    <row r="6" spans="1:12" x14ac:dyDescent="0.25">
      <c r="L6" s="16"/>
    </row>
    <row r="7" spans="1:12" x14ac:dyDescent="0.25">
      <c r="C7" s="14" t="s">
        <v>3</v>
      </c>
      <c r="H7" s="15">
        <v>251148.07</v>
      </c>
      <c r="K7" s="15">
        <v>193988.29</v>
      </c>
      <c r="L7" s="35"/>
    </row>
    <row r="8" spans="1:12" x14ac:dyDescent="0.25">
      <c r="C8" s="14" t="s">
        <v>43</v>
      </c>
      <c r="H8" s="15">
        <v>482199.08</v>
      </c>
      <c r="I8" s="16" t="s">
        <v>48</v>
      </c>
      <c r="K8" s="15">
        <v>1708503.73</v>
      </c>
      <c r="L8" s="35"/>
    </row>
    <row r="9" spans="1:12" x14ac:dyDescent="0.25">
      <c r="C9" s="14" t="s">
        <v>4</v>
      </c>
      <c r="H9" s="15">
        <v>4882.13</v>
      </c>
      <c r="I9" s="16" t="s">
        <v>48</v>
      </c>
      <c r="K9" s="15">
        <v>11411.51</v>
      </c>
      <c r="L9" s="35"/>
    </row>
    <row r="10" spans="1:12" x14ac:dyDescent="0.25">
      <c r="C10" s="14" t="s">
        <v>5</v>
      </c>
      <c r="H10" s="15">
        <v>16092936.82</v>
      </c>
      <c r="I10" s="16" t="s">
        <v>48</v>
      </c>
      <c r="K10" s="15">
        <v>15440801.07</v>
      </c>
      <c r="L10" s="35"/>
    </row>
    <row r="11" spans="1:12" x14ac:dyDescent="0.25">
      <c r="C11" s="14" t="s">
        <v>6</v>
      </c>
      <c r="H11" s="15">
        <f>4200574.07-49431.87</f>
        <v>4151142.2</v>
      </c>
      <c r="I11" s="16" t="s">
        <v>48</v>
      </c>
      <c r="K11" s="16">
        <f>4039312.95-K12</f>
        <v>3859704.22</v>
      </c>
      <c r="L11" s="35"/>
    </row>
    <row r="12" spans="1:12" ht="22" thickBot="1" x14ac:dyDescent="0.3">
      <c r="C12" s="14" t="s">
        <v>7</v>
      </c>
      <c r="H12" s="15">
        <v>49431.87</v>
      </c>
      <c r="I12" s="16" t="s">
        <v>48</v>
      </c>
      <c r="K12" s="15">
        <v>179608.73</v>
      </c>
      <c r="L12" s="35"/>
    </row>
    <row r="13" spans="1:12" ht="22" thickBot="1" x14ac:dyDescent="0.3">
      <c r="H13" s="20">
        <f>SUM(H7:H12)</f>
        <v>21031740.170000002</v>
      </c>
      <c r="K13" s="20">
        <v>21394017.550000001</v>
      </c>
      <c r="L13" s="35"/>
    </row>
    <row r="14" spans="1:12" ht="22" thickTop="1" x14ac:dyDescent="0.25">
      <c r="L14" s="35"/>
    </row>
    <row r="15" spans="1:12" ht="2" customHeight="1" x14ac:dyDescent="0.25">
      <c r="C15" s="14" t="s">
        <v>51</v>
      </c>
      <c r="H15" s="15">
        <f>H8+H10+H11+H12</f>
        <v>20775709.970000003</v>
      </c>
      <c r="L15" s="35"/>
    </row>
    <row r="16" spans="1:12" x14ac:dyDescent="0.25">
      <c r="D16" s="18" t="s">
        <v>8</v>
      </c>
      <c r="L16" s="35"/>
    </row>
    <row r="17" spans="3:14" x14ac:dyDescent="0.25">
      <c r="H17" s="21" t="s">
        <v>12</v>
      </c>
      <c r="K17" s="15" t="s">
        <v>12</v>
      </c>
      <c r="L17" s="35"/>
    </row>
    <row r="18" spans="3:14" x14ac:dyDescent="0.25">
      <c r="C18" s="22" t="s">
        <v>9</v>
      </c>
      <c r="I18" s="23" t="s">
        <v>10</v>
      </c>
      <c r="L18" s="36" t="s">
        <v>10</v>
      </c>
    </row>
    <row r="19" spans="3:14" x14ac:dyDescent="0.25">
      <c r="C19" s="14" t="s">
        <v>15</v>
      </c>
      <c r="H19" s="15">
        <v>14936537.380000001</v>
      </c>
      <c r="I19" s="24">
        <v>2151</v>
      </c>
      <c r="K19" s="15">
        <v>16853141.43</v>
      </c>
      <c r="L19" s="24">
        <v>2463</v>
      </c>
      <c r="N19" s="14"/>
    </row>
    <row r="20" spans="3:14" ht="22" thickBot="1" x14ac:dyDescent="0.3">
      <c r="C20" s="14" t="s">
        <v>44</v>
      </c>
      <c r="H20" s="19">
        <v>10303700.720000001</v>
      </c>
      <c r="I20" s="25">
        <v>4033</v>
      </c>
      <c r="K20" s="28">
        <v>9910941.7799999993</v>
      </c>
      <c r="L20" s="25">
        <v>3989</v>
      </c>
    </row>
    <row r="21" spans="3:14" x14ac:dyDescent="0.25">
      <c r="D21" s="22" t="s">
        <v>11</v>
      </c>
      <c r="H21" s="26">
        <f>SUM(H19:H20)</f>
        <v>25240238.100000001</v>
      </c>
      <c r="I21" s="27">
        <f>SUM(I19:I20)</f>
        <v>6184</v>
      </c>
      <c r="K21" s="15">
        <f>SUM(K19:K20)</f>
        <v>26764083.210000001</v>
      </c>
      <c r="L21" s="27">
        <f>SUM(L19:L20)</f>
        <v>6452</v>
      </c>
    </row>
    <row r="22" spans="3:14" x14ac:dyDescent="0.25">
      <c r="L22" s="35"/>
    </row>
    <row r="23" spans="3:14" ht="22" thickBot="1" x14ac:dyDescent="0.3">
      <c r="C23" s="14" t="s">
        <v>13</v>
      </c>
      <c r="H23" s="28">
        <f>+H13-H21</f>
        <v>-4208497.93</v>
      </c>
      <c r="K23" s="28">
        <f>+K13-K21</f>
        <v>-5370065.6600000001</v>
      </c>
      <c r="L23" s="35"/>
    </row>
    <row r="24" spans="3:14" ht="22" thickTop="1" x14ac:dyDescent="0.25">
      <c r="L24" s="35"/>
    </row>
    <row r="25" spans="3:14" x14ac:dyDescent="0.25">
      <c r="C25" s="14" t="s">
        <v>14</v>
      </c>
      <c r="L25" s="35"/>
    </row>
    <row r="26" spans="3:14" ht="22" thickBot="1" x14ac:dyDescent="0.3">
      <c r="C26" s="14" t="s">
        <v>41</v>
      </c>
      <c r="H26" s="29">
        <f>+H13/H21</f>
        <v>0.83326235222796885</v>
      </c>
      <c r="K26" s="29">
        <f>+K13/K21</f>
        <v>0.79935551620189427</v>
      </c>
      <c r="L26" s="35"/>
    </row>
    <row r="27" spans="3:14" ht="22" thickTop="1" x14ac:dyDescent="0.25"/>
    <row r="31" spans="3:14" x14ac:dyDescent="0.25">
      <c r="H31" s="37"/>
    </row>
  </sheetData>
  <pageMargins left="0.7" right="0.7" top="0.75" bottom="0.75" header="0.3" footer="0.3"/>
  <pageSetup scale="5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O47"/>
  <sheetViews>
    <sheetView showWhiteSpace="0" topLeftCell="A10" zoomScaleNormal="100" workbookViewId="0">
      <selection activeCell="E39" sqref="E39"/>
    </sheetView>
  </sheetViews>
  <sheetFormatPr baseColWidth="10" defaultColWidth="5.33203125" defaultRowHeight="15" x14ac:dyDescent="0.2"/>
  <cols>
    <col min="1" max="1" width="0.83203125" customWidth="1"/>
    <col min="2" max="2" width="51.5" bestFit="1" customWidth="1"/>
    <col min="3" max="3" width="2.33203125" customWidth="1"/>
    <col min="4" max="4" width="19.1640625" style="32" bestFit="1" customWidth="1"/>
    <col min="5" max="5" width="23.33203125" style="32" bestFit="1" customWidth="1"/>
    <col min="6" max="6" width="3.6640625" style="33" customWidth="1"/>
    <col min="7" max="7" width="19.1640625" style="32" bestFit="1" customWidth="1"/>
    <col min="8" max="8" width="23.33203125" style="32" bestFit="1" customWidth="1"/>
    <col min="9" max="9" width="13.6640625" style="3" customWidth="1"/>
    <col min="10" max="10" width="16.5" customWidth="1"/>
    <col min="11" max="11" width="13.6640625" customWidth="1"/>
  </cols>
  <sheetData>
    <row r="2" spans="2:15" ht="21" x14ac:dyDescent="0.25">
      <c r="D2" s="30" t="s">
        <v>49</v>
      </c>
      <c r="E2" s="31">
        <v>2026</v>
      </c>
      <c r="F2" s="30"/>
      <c r="G2" s="30" t="s">
        <v>50</v>
      </c>
      <c r="H2" s="31">
        <v>2025</v>
      </c>
      <c r="I2" s="11"/>
    </row>
    <row r="3" spans="2:15" ht="21" x14ac:dyDescent="0.25">
      <c r="D3" s="30"/>
      <c r="E3" s="30"/>
      <c r="F3" s="30"/>
      <c r="G3" s="30"/>
      <c r="H3" s="30"/>
      <c r="I3" s="5"/>
      <c r="J3" s="4"/>
    </row>
    <row r="4" spans="2:15" ht="21" x14ac:dyDescent="0.25">
      <c r="D4" s="30"/>
      <c r="E4" s="30" t="s">
        <v>53</v>
      </c>
      <c r="F4" s="30"/>
      <c r="G4" s="30"/>
      <c r="H4" s="30" t="s">
        <v>54</v>
      </c>
      <c r="I4" s="5"/>
      <c r="J4" s="4"/>
    </row>
    <row r="5" spans="2:15" ht="22" thickBot="1" x14ac:dyDescent="0.3">
      <c r="D5" s="34" t="s">
        <v>40</v>
      </c>
      <c r="E5" s="34" t="s">
        <v>52</v>
      </c>
      <c r="F5" s="34"/>
      <c r="G5" s="34" t="s">
        <v>40</v>
      </c>
      <c r="H5" s="34" t="s">
        <v>52</v>
      </c>
      <c r="I5" s="7"/>
      <c r="J5" s="8"/>
      <c r="K5" s="6"/>
      <c r="L5" s="6"/>
    </row>
    <row r="6" spans="2:15" x14ac:dyDescent="0.2">
      <c r="I6" s="9"/>
      <c r="J6" s="6"/>
      <c r="K6" s="6"/>
      <c r="L6" s="6"/>
    </row>
    <row r="7" spans="2:15" ht="21" x14ac:dyDescent="0.25">
      <c r="B7" s="15" t="s">
        <v>16</v>
      </c>
      <c r="I7" s="9"/>
      <c r="J7" s="12"/>
      <c r="K7" s="6"/>
      <c r="L7" s="6"/>
    </row>
    <row r="8" spans="2:15" ht="21" x14ac:dyDescent="0.25">
      <c r="B8" s="15" t="s">
        <v>17</v>
      </c>
      <c r="D8" s="30">
        <v>43331.8</v>
      </c>
      <c r="E8" s="30">
        <v>43331.8</v>
      </c>
      <c r="F8" s="30"/>
      <c r="G8" s="30">
        <v>49516.28</v>
      </c>
      <c r="H8" s="30">
        <v>49516.28</v>
      </c>
      <c r="I8" s="39"/>
      <c r="J8" s="6"/>
      <c r="K8" s="9"/>
      <c r="L8" s="6"/>
    </row>
    <row r="9" spans="2:15" ht="21" x14ac:dyDescent="0.25">
      <c r="B9" s="15" t="s">
        <v>38</v>
      </c>
      <c r="D9" s="30">
        <v>293696.32</v>
      </c>
      <c r="E9" s="30">
        <v>293696.32</v>
      </c>
      <c r="F9" s="30"/>
      <c r="G9" s="30"/>
      <c r="H9" s="30"/>
      <c r="I9" s="39"/>
      <c r="J9" s="6"/>
      <c r="K9" s="9"/>
      <c r="L9" s="6"/>
    </row>
    <row r="10" spans="2:15" ht="21" x14ac:dyDescent="0.25">
      <c r="B10" s="15" t="s">
        <v>39</v>
      </c>
      <c r="D10" s="30">
        <v>-12284.06</v>
      </c>
      <c r="E10" s="30">
        <v>-12284.06</v>
      </c>
      <c r="F10" s="30"/>
      <c r="G10" s="30">
        <v>-79057.83</v>
      </c>
      <c r="H10" s="30">
        <v>-79057.83</v>
      </c>
      <c r="I10" s="39"/>
      <c r="J10" s="6"/>
      <c r="K10" s="9"/>
      <c r="L10" s="6"/>
      <c r="O10" s="13"/>
    </row>
    <row r="11" spans="2:15" ht="21" x14ac:dyDescent="0.25">
      <c r="B11" s="15"/>
      <c r="D11" s="30"/>
      <c r="E11" s="30"/>
      <c r="F11" s="30"/>
      <c r="J11" s="6"/>
      <c r="K11" s="9"/>
      <c r="L11" s="6"/>
    </row>
    <row r="12" spans="2:15" ht="21" x14ac:dyDescent="0.25">
      <c r="B12" s="15" t="s">
        <v>18</v>
      </c>
      <c r="D12" s="30">
        <v>16971.84</v>
      </c>
      <c r="E12" s="30">
        <v>16971.84</v>
      </c>
      <c r="F12" s="30"/>
      <c r="G12" s="30">
        <v>12927.01</v>
      </c>
      <c r="H12" s="30">
        <v>12927.01</v>
      </c>
      <c r="I12" s="40"/>
      <c r="J12" s="6"/>
      <c r="K12" s="9"/>
      <c r="L12" s="6"/>
    </row>
    <row r="13" spans="2:15" ht="21" x14ac:dyDescent="0.25">
      <c r="B13" s="15" t="s">
        <v>19</v>
      </c>
      <c r="D13" s="30">
        <f>SUM(D8:D12)</f>
        <v>341715.9</v>
      </c>
      <c r="E13" s="30">
        <f>SUM(E8:E12)</f>
        <v>341715.9</v>
      </c>
      <c r="F13" s="30"/>
      <c r="G13" s="30">
        <f>SUM(G8:G12)</f>
        <v>-16614.54</v>
      </c>
      <c r="H13" s="30">
        <f>SUM(H8:H12)</f>
        <v>-16614.54</v>
      </c>
      <c r="I13" s="40"/>
      <c r="J13" s="6"/>
      <c r="K13" s="9"/>
      <c r="L13" s="6"/>
    </row>
    <row r="14" spans="2:15" ht="21" x14ac:dyDescent="0.25">
      <c r="B14" s="15"/>
      <c r="D14" s="30"/>
      <c r="E14" s="30"/>
      <c r="F14" s="30"/>
      <c r="G14" s="30"/>
      <c r="H14" s="30"/>
      <c r="I14" s="40"/>
      <c r="J14" s="6"/>
      <c r="K14" s="6"/>
      <c r="L14" s="6"/>
    </row>
    <row r="15" spans="2:15" ht="21" x14ac:dyDescent="0.25">
      <c r="B15" s="15" t="s">
        <v>20</v>
      </c>
      <c r="D15" s="30"/>
      <c r="E15" s="30"/>
      <c r="F15" s="30"/>
      <c r="I15" s="6"/>
      <c r="J15" s="6"/>
      <c r="K15" s="6"/>
      <c r="L15" s="6"/>
    </row>
    <row r="16" spans="2:15" ht="21" x14ac:dyDescent="0.25">
      <c r="B16" s="15" t="s">
        <v>42</v>
      </c>
      <c r="D16" s="30">
        <v>8739.58</v>
      </c>
      <c r="E16" s="30">
        <v>8739.58</v>
      </c>
      <c r="F16" s="30"/>
      <c r="G16" s="30">
        <v>9227.83</v>
      </c>
      <c r="H16" s="30">
        <v>9227.83</v>
      </c>
      <c r="I16" s="9"/>
      <c r="J16" s="6"/>
      <c r="K16" s="9"/>
      <c r="L16" s="6"/>
    </row>
    <row r="17" spans="2:12" ht="21" x14ac:dyDescent="0.25">
      <c r="B17" s="15" t="s">
        <v>21</v>
      </c>
      <c r="D17" s="30">
        <v>1250</v>
      </c>
      <c r="E17" s="30">
        <v>1250</v>
      </c>
      <c r="F17" s="30"/>
      <c r="G17" s="30">
        <v>0</v>
      </c>
      <c r="H17" s="30">
        <v>0</v>
      </c>
      <c r="I17" s="9"/>
      <c r="J17" s="6"/>
      <c r="K17" s="9"/>
      <c r="L17" s="6"/>
    </row>
    <row r="18" spans="2:12" ht="21" x14ac:dyDescent="0.25">
      <c r="B18" s="15" t="s">
        <v>22</v>
      </c>
      <c r="D18" s="30">
        <v>650</v>
      </c>
      <c r="E18" s="30">
        <v>650</v>
      </c>
      <c r="F18" s="30"/>
      <c r="G18" s="30">
        <v>0</v>
      </c>
      <c r="H18" s="30">
        <v>0</v>
      </c>
      <c r="I18" s="9"/>
      <c r="J18" s="6"/>
      <c r="K18" s="9"/>
      <c r="L18" s="6"/>
    </row>
    <row r="19" spans="2:12" ht="21" x14ac:dyDescent="0.25">
      <c r="B19" s="15" t="s">
        <v>23</v>
      </c>
      <c r="D19" s="30">
        <v>914.21</v>
      </c>
      <c r="E19" s="30">
        <v>914.21</v>
      </c>
      <c r="F19" s="30"/>
      <c r="G19" s="30"/>
      <c r="H19" s="30"/>
      <c r="I19" s="9"/>
      <c r="J19" s="6"/>
      <c r="K19" s="9"/>
      <c r="L19" s="6"/>
    </row>
    <row r="20" spans="2:12" ht="21" x14ac:dyDescent="0.25">
      <c r="B20" s="15" t="s">
        <v>24</v>
      </c>
      <c r="D20" s="30"/>
      <c r="E20" s="30"/>
      <c r="F20" s="30"/>
      <c r="G20" s="30">
        <v>0</v>
      </c>
      <c r="H20" s="30">
        <v>0</v>
      </c>
      <c r="I20" s="9"/>
      <c r="J20" s="6"/>
      <c r="K20" s="9"/>
      <c r="L20" s="6"/>
    </row>
    <row r="21" spans="2:12" ht="21" x14ac:dyDescent="0.25">
      <c r="B21" s="15" t="s">
        <v>25</v>
      </c>
      <c r="D21" s="30">
        <v>2515</v>
      </c>
      <c r="E21" s="30">
        <v>2515</v>
      </c>
      <c r="F21" s="30"/>
      <c r="G21" s="30">
        <v>2500</v>
      </c>
      <c r="H21" s="30">
        <v>2500</v>
      </c>
      <c r="I21" s="9"/>
      <c r="J21" s="6"/>
      <c r="K21" s="9"/>
      <c r="L21" s="6"/>
    </row>
    <row r="22" spans="2:12" ht="21" x14ac:dyDescent="0.25">
      <c r="B22" s="15" t="s">
        <v>26</v>
      </c>
      <c r="D22" s="30">
        <v>5400</v>
      </c>
      <c r="E22" s="30">
        <v>5400</v>
      </c>
      <c r="F22" s="30"/>
      <c r="G22" s="30">
        <v>5400</v>
      </c>
      <c r="H22" s="30">
        <v>5400</v>
      </c>
      <c r="I22" s="9"/>
      <c r="J22" s="6"/>
      <c r="K22" s="9"/>
      <c r="L22" s="6"/>
    </row>
    <row r="23" spans="2:12" ht="21" x14ac:dyDescent="0.25">
      <c r="B23" s="15" t="s">
        <v>27</v>
      </c>
      <c r="D23" s="30"/>
      <c r="E23" s="30"/>
      <c r="F23" s="30"/>
      <c r="G23" s="30">
        <v>0</v>
      </c>
      <c r="H23" s="30">
        <v>0</v>
      </c>
      <c r="I23" s="9"/>
      <c r="J23" s="6"/>
      <c r="K23" s="9"/>
      <c r="L23" s="6"/>
    </row>
    <row r="24" spans="2:12" ht="21" x14ac:dyDescent="0.25">
      <c r="B24" s="15" t="s">
        <v>28</v>
      </c>
      <c r="D24" s="30"/>
      <c r="E24" s="30"/>
      <c r="F24" s="30"/>
      <c r="G24" s="30">
        <v>0</v>
      </c>
      <c r="H24" s="30">
        <v>0</v>
      </c>
      <c r="I24" s="9"/>
      <c r="J24" s="6"/>
      <c r="K24" s="9"/>
      <c r="L24" s="6"/>
    </row>
    <row r="25" spans="2:12" ht="21" x14ac:dyDescent="0.25">
      <c r="B25" s="15" t="s">
        <v>29</v>
      </c>
      <c r="D25" s="30"/>
      <c r="E25" s="30"/>
      <c r="F25" s="30"/>
      <c r="G25" s="30">
        <v>0</v>
      </c>
      <c r="H25" s="30">
        <v>0</v>
      </c>
      <c r="I25" s="9"/>
      <c r="J25" s="6"/>
      <c r="K25" s="9"/>
      <c r="L25" s="6"/>
    </row>
    <row r="26" spans="2:12" ht="22" thickBot="1" x14ac:dyDescent="0.3">
      <c r="B26" s="15" t="s">
        <v>46</v>
      </c>
      <c r="D26" s="34"/>
      <c r="E26" s="34"/>
      <c r="F26" s="30"/>
      <c r="G26" s="34"/>
      <c r="H26" s="34"/>
      <c r="I26" s="9"/>
      <c r="J26" s="6"/>
      <c r="K26" s="9"/>
      <c r="L26" s="6"/>
    </row>
    <row r="27" spans="2:12" ht="21" x14ac:dyDescent="0.25">
      <c r="B27" s="15"/>
      <c r="D27" s="30"/>
      <c r="E27" s="30"/>
      <c r="F27" s="30"/>
      <c r="G27" s="38"/>
      <c r="H27" s="38"/>
      <c r="I27" s="9"/>
      <c r="J27" s="6"/>
      <c r="K27" s="9"/>
      <c r="L27" s="6"/>
    </row>
    <row r="28" spans="2:12" ht="21" x14ac:dyDescent="0.25">
      <c r="B28" s="15" t="s">
        <v>31</v>
      </c>
      <c r="D28" s="30">
        <f>SUM(D16:D26)</f>
        <v>19468.79</v>
      </c>
      <c r="E28" s="30">
        <f>SUM(E16:E26)</f>
        <v>19468.79</v>
      </c>
      <c r="F28" s="30"/>
      <c r="G28" s="30">
        <v>17177.830000000002</v>
      </c>
      <c r="H28" s="30">
        <v>17177.830000000002</v>
      </c>
      <c r="I28" s="9"/>
      <c r="J28" s="6"/>
      <c r="K28" s="9"/>
      <c r="L28" s="6"/>
    </row>
    <row r="29" spans="2:12" ht="21" x14ac:dyDescent="0.25">
      <c r="B29" s="15"/>
      <c r="D29" s="30"/>
      <c r="E29" s="30"/>
      <c r="F29" s="30"/>
      <c r="G29" s="30"/>
      <c r="H29" s="30"/>
      <c r="I29" s="9"/>
      <c r="J29" s="6"/>
      <c r="K29" s="6"/>
      <c r="L29" s="6"/>
    </row>
    <row r="30" spans="2:12" ht="21" x14ac:dyDescent="0.25">
      <c r="B30" s="15" t="s">
        <v>30</v>
      </c>
      <c r="D30" s="30">
        <f>D13-D28</f>
        <v>322247.11000000004</v>
      </c>
      <c r="E30" s="30">
        <f>E13-E28</f>
        <v>322247.11000000004</v>
      </c>
      <c r="F30" s="30"/>
      <c r="G30" s="30">
        <f>G13-G28</f>
        <v>-33792.370000000003</v>
      </c>
      <c r="H30" s="30">
        <f>H13-H28</f>
        <v>-33792.370000000003</v>
      </c>
      <c r="I30" s="10"/>
      <c r="J30" s="6"/>
      <c r="K30" s="9"/>
      <c r="L30" s="6"/>
    </row>
    <row r="31" spans="2:12" ht="21" x14ac:dyDescent="0.25">
      <c r="B31" s="15"/>
      <c r="D31" s="30"/>
      <c r="E31" s="30"/>
      <c r="F31" s="30"/>
      <c r="G31" s="30"/>
      <c r="H31" s="30"/>
      <c r="I31" s="9"/>
      <c r="J31" s="6"/>
      <c r="K31" s="6"/>
      <c r="L31" s="6"/>
    </row>
    <row r="32" spans="2:12" ht="21" x14ac:dyDescent="0.25">
      <c r="B32" s="15" t="s">
        <v>37</v>
      </c>
      <c r="D32" s="30">
        <v>96253.06</v>
      </c>
      <c r="E32" s="30">
        <v>96253.06</v>
      </c>
      <c r="F32" s="30"/>
      <c r="G32" s="30">
        <v>63601.41</v>
      </c>
      <c r="H32" s="30">
        <v>63601.41</v>
      </c>
      <c r="I32" s="10"/>
      <c r="J32" s="6"/>
      <c r="K32" s="9"/>
      <c r="L32" s="6"/>
    </row>
    <row r="33" spans="2:12" ht="21" x14ac:dyDescent="0.25">
      <c r="B33" s="1"/>
      <c r="D33" s="30"/>
      <c r="E33" s="30"/>
      <c r="F33" s="30"/>
      <c r="I33" s="9"/>
      <c r="J33" s="6"/>
      <c r="K33" s="6"/>
      <c r="L33" s="6"/>
    </row>
    <row r="34" spans="2:12" ht="21" x14ac:dyDescent="0.25">
      <c r="B34" s="15" t="s">
        <v>45</v>
      </c>
      <c r="D34" s="30"/>
      <c r="E34" s="30"/>
      <c r="F34" s="30"/>
      <c r="I34" s="9"/>
      <c r="J34" s="6"/>
      <c r="K34" s="6"/>
      <c r="L34" s="6"/>
    </row>
    <row r="35" spans="2:12" ht="21" x14ac:dyDescent="0.25">
      <c r="B35" s="15" t="s">
        <v>32</v>
      </c>
      <c r="D35" s="30">
        <v>116885.41</v>
      </c>
      <c r="E35" s="30">
        <v>116885.41</v>
      </c>
      <c r="F35" s="30"/>
      <c r="G35" s="30">
        <v>100770.59</v>
      </c>
      <c r="H35" s="30">
        <v>100770.59</v>
      </c>
      <c r="I35" s="9"/>
      <c r="J35" s="6"/>
      <c r="K35" s="9"/>
      <c r="L35" s="6"/>
    </row>
    <row r="36" spans="2:12" ht="21" x14ac:dyDescent="0.25">
      <c r="B36" s="15" t="s">
        <v>33</v>
      </c>
      <c r="D36" s="30">
        <v>9152.65</v>
      </c>
      <c r="E36" s="30">
        <v>9152.65</v>
      </c>
      <c r="F36" s="30"/>
      <c r="G36" s="30">
        <v>0</v>
      </c>
      <c r="H36" s="30">
        <v>0</v>
      </c>
      <c r="I36" s="9"/>
      <c r="J36" s="6"/>
      <c r="K36" s="9"/>
      <c r="L36" s="6"/>
    </row>
    <row r="37" spans="2:12" ht="21" x14ac:dyDescent="0.25">
      <c r="B37" s="15" t="s">
        <v>34</v>
      </c>
      <c r="D37" s="30">
        <v>89260.32</v>
      </c>
      <c r="E37" s="30">
        <v>89260.32</v>
      </c>
      <c r="F37" s="30"/>
      <c r="G37" s="30">
        <v>95451.64</v>
      </c>
      <c r="H37" s="30">
        <v>95451.64</v>
      </c>
      <c r="I37" s="9"/>
      <c r="J37" s="6"/>
      <c r="K37" s="9"/>
      <c r="L37" s="6"/>
    </row>
    <row r="38" spans="2:12" ht="21" x14ac:dyDescent="0.25">
      <c r="B38" s="15" t="s">
        <v>47</v>
      </c>
      <c r="D38" s="30"/>
      <c r="E38" s="30"/>
      <c r="F38" s="30"/>
      <c r="G38" s="30"/>
      <c r="H38" s="30"/>
      <c r="I38" s="9"/>
      <c r="J38" s="6"/>
      <c r="K38" s="9"/>
      <c r="L38" s="6"/>
    </row>
    <row r="39" spans="2:12" ht="21" x14ac:dyDescent="0.25">
      <c r="B39" s="15" t="s">
        <v>35</v>
      </c>
      <c r="D39" s="30"/>
      <c r="E39" s="30"/>
      <c r="F39" s="30"/>
      <c r="G39" s="30">
        <v>1400</v>
      </c>
      <c r="H39" s="30">
        <v>1400</v>
      </c>
      <c r="I39" s="9"/>
      <c r="J39" s="6"/>
      <c r="K39" s="9"/>
      <c r="L39" s="6"/>
    </row>
    <row r="40" spans="2:12" ht="22" thickBot="1" x14ac:dyDescent="0.3">
      <c r="B40" s="15" t="s">
        <v>55</v>
      </c>
      <c r="D40" s="34">
        <v>-81465.509999999995</v>
      </c>
      <c r="E40" s="34"/>
      <c r="F40" s="30"/>
      <c r="G40" s="34"/>
      <c r="H40" s="34"/>
      <c r="I40" s="9"/>
      <c r="J40" s="6"/>
      <c r="K40" s="9"/>
      <c r="L40" s="6"/>
    </row>
    <row r="41" spans="2:12" ht="21" x14ac:dyDescent="0.25">
      <c r="B41" s="15" t="s">
        <v>36</v>
      </c>
      <c r="D41" s="30">
        <f>SUM(D35:D40)</f>
        <v>133832.87</v>
      </c>
      <c r="E41" s="30">
        <f>SUM(E35:E39)</f>
        <v>215298.38</v>
      </c>
      <c r="F41" s="30"/>
      <c r="G41" s="30">
        <v>197622.23</v>
      </c>
      <c r="H41" s="30">
        <v>197622.23</v>
      </c>
      <c r="I41" s="10"/>
      <c r="J41" s="6"/>
      <c r="K41" s="9"/>
      <c r="L41" s="6"/>
    </row>
    <row r="42" spans="2:12" ht="21" x14ac:dyDescent="0.25">
      <c r="G42" s="30"/>
      <c r="I42" s="9"/>
      <c r="J42" s="6"/>
      <c r="K42" s="6"/>
      <c r="L42" s="6"/>
    </row>
    <row r="43" spans="2:12" x14ac:dyDescent="0.2">
      <c r="I43" s="9"/>
      <c r="J43" s="6"/>
      <c r="K43" s="6"/>
      <c r="L43" s="6"/>
    </row>
    <row r="44" spans="2:12" x14ac:dyDescent="0.2">
      <c r="I44" s="9"/>
      <c r="J44" s="6"/>
      <c r="K44" s="6"/>
      <c r="L44" s="6"/>
    </row>
    <row r="45" spans="2:12" x14ac:dyDescent="0.2">
      <c r="I45" s="9"/>
      <c r="J45" s="6"/>
      <c r="K45" s="6"/>
      <c r="L45" s="6"/>
    </row>
    <row r="46" spans="2:12" x14ac:dyDescent="0.2">
      <c r="I46" s="9"/>
      <c r="J46" s="9"/>
      <c r="K46" s="6"/>
      <c r="L46" s="6"/>
    </row>
    <row r="47" spans="2:12" x14ac:dyDescent="0.2">
      <c r="I47" s="9"/>
      <c r="J47" s="6"/>
      <c r="K47" s="6"/>
      <c r="L47" s="6"/>
    </row>
  </sheetData>
  <pageMargins left="0.7" right="0.7" top="0.75" bottom="0.75" header="0.3" footer="0.3"/>
  <pageSetup scale="82" orientation="portrait" r:id="rId1"/>
  <headerFooter>
    <oddHeader xml:space="preserve">&amp;L&amp;"-,Bold"&amp;16Wisconsin Funeral Trust
Income,Disbursements and Contract Accrual&amp;C&amp;"-,Bold"&amp;16
</oddHeader>
  </headerFooter>
  <colBreaks count="1" manualBreakCount="1">
    <brk id="8" max="1048575" man="1"/>
  </col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DFD79-D826-4B41-8626-79A017816AAE}">
  <dimension ref="A1"/>
  <sheetViews>
    <sheetView workbookViewId="0">
      <selection activeCell="C31" sqref="C31"/>
    </sheetView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 Brady</dc:creator>
  <cp:lastModifiedBy>William Walker</cp:lastModifiedBy>
  <cp:lastPrinted>2025-04-26T02:05:30Z</cp:lastPrinted>
  <dcterms:created xsi:type="dcterms:W3CDTF">2016-05-24T02:39:08Z</dcterms:created>
  <dcterms:modified xsi:type="dcterms:W3CDTF">2026-05-13T18:45:43Z</dcterms:modified>
</cp:coreProperties>
</file>